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<sst xmlns="http://schemas.openxmlformats.org/spreadsheetml/2006/main" count="287" uniqueCount="173">
  <si>
    <t>2019年南昌市市本级第三批申领稳岗补贴企业名单及金额</t>
  </si>
  <si>
    <t>序号</t>
  </si>
  <si>
    <t>企业名称</t>
  </si>
  <si>
    <t>上年度月均应参保人数（人）</t>
  </si>
  <si>
    <t>裁员人数(人）</t>
  </si>
  <si>
    <t>裁员率（%）</t>
  </si>
  <si>
    <t>是否超过2018年城镇登记失业率3.48%</t>
  </si>
  <si>
    <t>上年度月均实际参保人数（人）</t>
  </si>
  <si>
    <t>上年度       实缴金额
（元）</t>
  </si>
  <si>
    <t>应补贴金额（元）</t>
  </si>
  <si>
    <t>江西来伊份食品有限公司</t>
  </si>
  <si>
    <t>否</t>
  </si>
  <si>
    <t>东北证券股份有限公司南昌阳明路证券营业部</t>
  </si>
  <si>
    <t>南昌市雍盛资产经营管理有限公司</t>
  </si>
  <si>
    <t>南昌耀莱腾龙影城管理有限公司</t>
  </si>
  <si>
    <t>来英教育科技集团有限公司南昌第一分公司</t>
  </si>
  <si>
    <t>来英教育科技集团有限公司南昌第二分公司</t>
  </si>
  <si>
    <t>江西省江投路桥投资有限公司</t>
  </si>
  <si>
    <t>中国石油天然气股份有限公司华东化工销售分公司</t>
  </si>
  <si>
    <t>南昌英萃网络科技有限公司</t>
  </si>
  <si>
    <t>南昌万达城投资有限公司万达嘉华度假酒店</t>
  </si>
  <si>
    <t>31443</t>
  </si>
  <si>
    <t>武汉顶津食品有限公司南昌分公司</t>
  </si>
  <si>
    <t>75059</t>
  </si>
  <si>
    <t>江西省联交运金融服务有限公司</t>
  </si>
  <si>
    <t>江西省越信保安服务有限公司</t>
  </si>
  <si>
    <t>江西省越信电子科技有限公司</t>
  </si>
  <si>
    <t>南昌轨道交通集团有限公司运营分公司</t>
  </si>
  <si>
    <t>0</t>
  </si>
  <si>
    <t>3451</t>
  </si>
  <si>
    <t>1964608.08</t>
  </si>
  <si>
    <t>982304</t>
  </si>
  <si>
    <t>江西长久世达汽车销售服务有限公司</t>
  </si>
  <si>
    <t>81</t>
  </si>
  <si>
    <t>30080.16</t>
  </si>
  <si>
    <t>15040</t>
  </si>
  <si>
    <t>上海雅捷信息技术股份有限公司南昌分公司</t>
  </si>
  <si>
    <t>44</t>
  </si>
  <si>
    <t>47269.64</t>
  </si>
  <si>
    <t>23634</t>
  </si>
  <si>
    <t>江西国泰集团股份有限公司</t>
  </si>
  <si>
    <t>70</t>
  </si>
  <si>
    <t>57973.02</t>
  </si>
  <si>
    <t>28986</t>
  </si>
  <si>
    <t>中国太平洋人寿保险股份有限公司江西分公司</t>
  </si>
  <si>
    <t>214</t>
  </si>
  <si>
    <t>182220.64</t>
  </si>
  <si>
    <t>91110</t>
  </si>
  <si>
    <t>南昌德邦物流有限公司</t>
  </si>
  <si>
    <t>133</t>
  </si>
  <si>
    <t>71667.78</t>
  </si>
  <si>
    <t>35833</t>
  </si>
  <si>
    <t>南昌海珀酒店管理有限公司绿地华邑酒店</t>
  </si>
  <si>
    <t>170</t>
  </si>
  <si>
    <t>95619.56</t>
  </si>
  <si>
    <t>47809</t>
  </si>
  <si>
    <t>金碧物业有限公司南昌分公司</t>
  </si>
  <si>
    <t>795</t>
  </si>
  <si>
    <t>360477.03</t>
  </si>
  <si>
    <t>180238</t>
  </si>
  <si>
    <t>南昌世联置业有限公司</t>
  </si>
  <si>
    <t>184</t>
  </si>
  <si>
    <t>70789.08</t>
  </si>
  <si>
    <t>35394</t>
  </si>
  <si>
    <t>中国平安人寿保险股份有限公司江西分公司</t>
  </si>
  <si>
    <t>357</t>
  </si>
  <si>
    <t>366915.1</t>
  </si>
  <si>
    <t>183457</t>
  </si>
  <si>
    <t>上海建工集团江西建设有限公司</t>
  </si>
  <si>
    <t>97</t>
  </si>
  <si>
    <t>56481.62</t>
  </si>
  <si>
    <t>28240</t>
  </si>
  <si>
    <t>哈尔滨铭晟商业管理有限公司南昌主题娱乐分公司</t>
  </si>
  <si>
    <t>4</t>
  </si>
  <si>
    <t>544</t>
  </si>
  <si>
    <t>297700.14</t>
  </si>
  <si>
    <t>148850</t>
  </si>
  <si>
    <t>南昌西湖拜博口腔门诊部有限公司</t>
  </si>
  <si>
    <t>15</t>
  </si>
  <si>
    <t>5751.6</t>
  </si>
  <si>
    <t>2875</t>
  </si>
  <si>
    <t>南昌牙得安企业管理有限公司牙得安口腔门诊部</t>
  </si>
  <si>
    <t>11</t>
  </si>
  <si>
    <t>4258.56</t>
  </si>
  <si>
    <t>2129</t>
  </si>
  <si>
    <t>南昌拜博尚东口腔医院有限公司</t>
  </si>
  <si>
    <t>24</t>
  </si>
  <si>
    <t>10877.52</t>
  </si>
  <si>
    <t>5438</t>
  </si>
  <si>
    <t>江西省晋利嘉实业有限责任公司</t>
  </si>
  <si>
    <t>22</t>
  </si>
  <si>
    <t>8274.96</t>
  </si>
  <si>
    <t>4137</t>
  </si>
  <si>
    <t>江西德泰医药生物技术有限公司</t>
  </si>
  <si>
    <t>93</t>
  </si>
  <si>
    <t>35077.2</t>
  </si>
  <si>
    <t>17538</t>
  </si>
  <si>
    <t>南昌统一企业有限公司</t>
  </si>
  <si>
    <t>1</t>
  </si>
  <si>
    <t>635</t>
  </si>
  <si>
    <t>437860.7</t>
  </si>
  <si>
    <t>218930</t>
  </si>
  <si>
    <t>南昌普瑞眼科医院有限责任公司</t>
  </si>
  <si>
    <t>137</t>
  </si>
  <si>
    <t>51377.7</t>
  </si>
  <si>
    <t>25688</t>
  </si>
  <si>
    <t>奥的斯机电电梯有限公司江西分公司</t>
  </si>
  <si>
    <t>95</t>
  </si>
  <si>
    <t>75622.48</t>
  </si>
  <si>
    <t>37811</t>
  </si>
  <si>
    <t>南昌合思科技有限公司</t>
  </si>
  <si>
    <t>7</t>
  </si>
  <si>
    <t>2871.84</t>
  </si>
  <si>
    <t>1435</t>
  </si>
  <si>
    <t>景德镇市卓宇餐饮管理有限公司南昌分公司</t>
  </si>
  <si>
    <t>23</t>
  </si>
  <si>
    <t>9552.22</t>
  </si>
  <si>
    <t>4776</t>
  </si>
  <si>
    <t>南昌市政公用主题公园管理有限公司</t>
  </si>
  <si>
    <t>30</t>
  </si>
  <si>
    <t>18218.28</t>
  </si>
  <si>
    <t>9109</t>
  </si>
  <si>
    <t>中国联合网络通信有限公司南昌市分公司</t>
  </si>
  <si>
    <t>473</t>
  </si>
  <si>
    <t>331949.98</t>
  </si>
  <si>
    <t>165974</t>
  </si>
  <si>
    <t>南昌万达广场商业管理有限公司</t>
  </si>
  <si>
    <t>54</t>
  </si>
  <si>
    <t>33707.4</t>
  </si>
  <si>
    <t>16853</t>
  </si>
  <si>
    <t>江西百盛中山城百货有限公司</t>
  </si>
  <si>
    <t>172</t>
  </si>
  <si>
    <t>89854.3</t>
  </si>
  <si>
    <t>44927</t>
  </si>
  <si>
    <t>南昌青山湖万达广场商业管理有限公司</t>
  </si>
  <si>
    <t>48</t>
  </si>
  <si>
    <t>32541.64</t>
  </si>
  <si>
    <t>16270</t>
  </si>
  <si>
    <t>南昌乐蜂供应链有限责任公司</t>
  </si>
  <si>
    <t>68</t>
  </si>
  <si>
    <t>25525.68</t>
  </si>
  <si>
    <t>12762</t>
  </si>
  <si>
    <t>宁波奥克斯物业服务有限公司南昌分公司</t>
  </si>
  <si>
    <t>105</t>
  </si>
  <si>
    <t>45551.6</t>
  </si>
  <si>
    <t>22775</t>
  </si>
  <si>
    <t>江西奎鑫钢铁贸易有限公司</t>
  </si>
  <si>
    <t>26</t>
  </si>
  <si>
    <t>9949.2</t>
  </si>
  <si>
    <t>4974</t>
  </si>
  <si>
    <t>南昌屈臣氏个人用品商店有限公司</t>
  </si>
  <si>
    <t>168</t>
  </si>
  <si>
    <t>94085.04</t>
  </si>
  <si>
    <t>47042</t>
  </si>
  <si>
    <t>南京嘉环科技有限公司江西分公司</t>
  </si>
  <si>
    <t>121</t>
  </si>
  <si>
    <t>44461.92</t>
  </si>
  <si>
    <t>22230</t>
  </si>
  <si>
    <t>江西国泰利民信息科技有限公司</t>
  </si>
  <si>
    <t>1071</t>
  </si>
  <si>
    <t>江苏星轶影院管理有限公司南昌分公司</t>
  </si>
  <si>
    <t>10</t>
  </si>
  <si>
    <t>4819.92</t>
  </si>
  <si>
    <t>2409</t>
  </si>
  <si>
    <t>南昌世茂商业管理有限公司</t>
  </si>
  <si>
    <t>32</t>
  </si>
  <si>
    <t>18223.52</t>
  </si>
  <si>
    <t>9111</t>
  </si>
  <si>
    <t>南昌百盛纽客商贸有限公司</t>
  </si>
  <si>
    <t>63</t>
  </si>
  <si>
    <t>35618.72</t>
  </si>
  <si>
    <t>17809</t>
  </si>
  <si>
    <t>合      计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</si>
</sst>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178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5" fillId="23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178" fontId="6" fillId="0" borderId="2" xfId="50" applyNumberFormat="1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/>
    </xf>
    <xf numFmtId="0" fontId="8" fillId="0" borderId="2" xfId="5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178" fontId="6" fillId="0" borderId="2" xfId="51" applyNumberFormat="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177" fontId="8" fillId="0" borderId="2" xfId="51" applyNumberFormat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/>
    </xf>
    <xf numFmtId="0" fontId="8" fillId="0" borderId="2" xfId="5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178" fontId="6" fillId="0" borderId="2" xfId="52" applyNumberFormat="1" applyFont="1" applyFill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178" fontId="6" fillId="0" borderId="2" xfId="13" applyNumberFormat="1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center" vertical="center"/>
    </xf>
    <xf numFmtId="0" fontId="7" fillId="0" borderId="2" xfId="13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6" fillId="0" borderId="2" xfId="50" applyNumberFormat="1" applyFont="1" applyFill="1" applyBorder="1" applyAlignment="1">
      <alignment horizontal="center" vertical="center"/>
    </xf>
    <xf numFmtId="176" fontId="6" fillId="0" borderId="2" xfId="51" applyNumberFormat="1" applyFont="1" applyFill="1" applyBorder="1" applyAlignment="1">
      <alignment horizontal="center" vertical="center"/>
    </xf>
    <xf numFmtId="176" fontId="6" fillId="0" borderId="2" xfId="52" applyNumberFormat="1" applyFont="1" applyFill="1" applyBorder="1" applyAlignment="1">
      <alignment horizontal="center" vertical="center"/>
    </xf>
    <xf numFmtId="176" fontId="6" fillId="0" borderId="2" xfId="13" applyNumberFormat="1" applyFont="1" applyFill="1" applyBorder="1" applyAlignment="1">
      <alignment horizontal="center" vertical="center"/>
    </xf>
    <xf numFmtId="0" fontId="8" fillId="0" borderId="0" xfId="13"/>
    <xf numFmtId="0" fontId="8" fillId="0" borderId="0" xfId="13" applyNumberForma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tabSelected="1" workbookViewId="0">
      <selection activeCell="O33" sqref="O33"/>
    </sheetView>
  </sheetViews>
  <sheetFormatPr defaultColWidth="9" defaultRowHeight="14.25"/>
  <cols>
    <col min="1" max="1" width="4.25" style="3" customWidth="1"/>
    <col min="2" max="2" width="44" style="4" customWidth="1"/>
    <col min="3" max="3" width="12.5" style="5" customWidth="1"/>
    <col min="4" max="4" width="6.25" style="3" customWidth="1"/>
    <col min="5" max="5" width="6.125" style="3" customWidth="1"/>
    <col min="6" max="6" width="7.625" style="3" customWidth="1"/>
    <col min="7" max="7" width="10.125" style="3" customWidth="1"/>
    <col min="8" max="8" width="12.25" style="6" customWidth="1"/>
    <col min="9" max="9" width="13.5" style="7" customWidth="1"/>
    <col min="10" max="11" width="9" style="3"/>
    <col min="12" max="12" width="12.625" style="3"/>
    <col min="13" max="13" width="10.375" style="3"/>
    <col min="14" max="16384" width="9" style="3"/>
  </cols>
  <sheetData>
    <row r="1" ht="53.25" customHeight="1" spans="1:9">
      <c r="A1" s="8" t="s">
        <v>0</v>
      </c>
      <c r="B1" s="8"/>
      <c r="C1" s="8"/>
      <c r="D1" s="8"/>
      <c r="E1" s="8"/>
      <c r="F1" s="8"/>
      <c r="G1" s="8"/>
      <c r="H1" s="8"/>
      <c r="I1" s="41"/>
    </row>
    <row r="2" s="1" customFormat="1" customHeight="1" spans="1:9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4" t="s">
        <v>8</v>
      </c>
      <c r="I2" s="42" t="s">
        <v>9</v>
      </c>
    </row>
    <row r="3" s="1" customFormat="1" ht="95.25" customHeight="1" spans="1:9">
      <c r="A3" s="9"/>
      <c r="B3" s="10"/>
      <c r="C3" s="11"/>
      <c r="D3" s="12"/>
      <c r="E3" s="12"/>
      <c r="F3" s="15"/>
      <c r="G3" s="12"/>
      <c r="H3" s="14"/>
      <c r="I3" s="42"/>
    </row>
    <row r="4" ht="24.95" customHeight="1" spans="1:13">
      <c r="A4" s="16">
        <v>1</v>
      </c>
      <c r="B4" s="17" t="s">
        <v>10</v>
      </c>
      <c r="C4" s="18" t="str">
        <f>"9"</f>
        <v>9</v>
      </c>
      <c r="D4" s="19" t="str">
        <f t="shared" ref="D4:D7" si="0">"0"</f>
        <v>0</v>
      </c>
      <c r="E4" s="19" t="str">
        <f t="shared" ref="E4:E7" si="1">"0"</f>
        <v>0</v>
      </c>
      <c r="F4" s="9" t="s">
        <v>11</v>
      </c>
      <c r="G4" s="19" t="str">
        <f>"9"</f>
        <v>9</v>
      </c>
      <c r="H4" s="19" t="str">
        <f>"4504.84"</f>
        <v>4504.84</v>
      </c>
      <c r="I4" s="43" t="str">
        <f>"2252"</f>
        <v>2252</v>
      </c>
      <c r="J4" s="44"/>
      <c r="K4" s="44"/>
      <c r="L4" s="44"/>
      <c r="M4" s="44"/>
    </row>
    <row r="5" ht="24.95" customHeight="1" spans="1:13">
      <c r="A5" s="16">
        <v>2</v>
      </c>
      <c r="B5" s="17" t="s">
        <v>12</v>
      </c>
      <c r="C5" s="18" t="str">
        <f>"19"</f>
        <v>19</v>
      </c>
      <c r="D5" s="19" t="str">
        <f t="shared" ref="D5:D16" si="2">"0"</f>
        <v>0</v>
      </c>
      <c r="E5" s="19" t="str">
        <f t="shared" ref="E5:E16" si="3">"0"</f>
        <v>0</v>
      </c>
      <c r="F5" s="9" t="s">
        <v>11</v>
      </c>
      <c r="G5" s="19" t="str">
        <f>"19"</f>
        <v>19</v>
      </c>
      <c r="H5" s="19" t="str">
        <f>"7004.16"</f>
        <v>7004.16</v>
      </c>
      <c r="I5" s="43" t="str">
        <f>"3502"</f>
        <v>3502</v>
      </c>
      <c r="J5" s="44"/>
      <c r="K5" s="44"/>
      <c r="L5" s="44"/>
      <c r="M5" s="44"/>
    </row>
    <row r="6" ht="24.95" customHeight="1" spans="1:13">
      <c r="A6" s="16">
        <v>3</v>
      </c>
      <c r="B6" s="17" t="s">
        <v>13</v>
      </c>
      <c r="C6" s="18" t="str">
        <f>"22"</f>
        <v>22</v>
      </c>
      <c r="D6" s="19" t="str">
        <f t="shared" si="2"/>
        <v>0</v>
      </c>
      <c r="E6" s="19" t="str">
        <f t="shared" si="3"/>
        <v>0</v>
      </c>
      <c r="F6" s="9" t="s">
        <v>11</v>
      </c>
      <c r="G6" s="19" t="str">
        <f>"22"</f>
        <v>22</v>
      </c>
      <c r="H6" s="19" t="str">
        <f>"17087.76"</f>
        <v>17087.76</v>
      </c>
      <c r="I6" s="43" t="str">
        <f>"8543"</f>
        <v>8543</v>
      </c>
      <c r="J6" s="44"/>
      <c r="K6" s="44"/>
      <c r="L6" s="44"/>
      <c r="M6" s="44"/>
    </row>
    <row r="7" ht="24.95" customHeight="1" spans="1:13">
      <c r="A7" s="16">
        <v>4</v>
      </c>
      <c r="B7" s="17" t="s">
        <v>14</v>
      </c>
      <c r="C7" s="18" t="str">
        <f>"17"</f>
        <v>17</v>
      </c>
      <c r="D7" s="19" t="str">
        <f t="shared" si="0"/>
        <v>0</v>
      </c>
      <c r="E7" s="19" t="str">
        <f t="shared" si="1"/>
        <v>0</v>
      </c>
      <c r="F7" s="9" t="s">
        <v>11</v>
      </c>
      <c r="G7" s="19" t="str">
        <f>"17"</f>
        <v>17</v>
      </c>
      <c r="H7" s="19" t="str">
        <f>"8300.24"</f>
        <v>8300.24</v>
      </c>
      <c r="I7" s="43" t="str">
        <f>"4150"</f>
        <v>4150</v>
      </c>
      <c r="J7" s="44"/>
      <c r="K7" s="44"/>
      <c r="L7" s="44"/>
      <c r="M7" s="44"/>
    </row>
    <row r="8" ht="24.95" customHeight="1" spans="1:13">
      <c r="A8" s="16">
        <v>5</v>
      </c>
      <c r="B8" s="17" t="s">
        <v>15</v>
      </c>
      <c r="C8" s="18" t="str">
        <f>"3"</f>
        <v>3</v>
      </c>
      <c r="D8" s="19" t="str">
        <f t="shared" si="2"/>
        <v>0</v>
      </c>
      <c r="E8" s="19" t="str">
        <f t="shared" si="3"/>
        <v>0</v>
      </c>
      <c r="F8" s="9" t="s">
        <v>11</v>
      </c>
      <c r="G8" s="19" t="str">
        <f>"3"</f>
        <v>3</v>
      </c>
      <c r="H8" s="19" t="str">
        <f>"1174.32"</f>
        <v>1174.32</v>
      </c>
      <c r="I8" s="43" t="str">
        <f>"587"</f>
        <v>587</v>
      </c>
      <c r="J8" s="44"/>
      <c r="K8" s="44"/>
      <c r="L8" s="44"/>
      <c r="M8" s="44"/>
    </row>
    <row r="9" ht="24.95" customHeight="1" spans="1:12">
      <c r="A9" s="16">
        <v>6</v>
      </c>
      <c r="B9" s="17" t="s">
        <v>16</v>
      </c>
      <c r="C9" s="18" t="str">
        <f>"3"</f>
        <v>3</v>
      </c>
      <c r="D9" s="19" t="str">
        <f t="shared" ref="D9:D12" si="4">"0"</f>
        <v>0</v>
      </c>
      <c r="E9" s="19" t="str">
        <f t="shared" ref="E9:E12" si="5">"0"</f>
        <v>0</v>
      </c>
      <c r="F9" s="9" t="s">
        <v>11</v>
      </c>
      <c r="G9" s="19" t="str">
        <f>"3"</f>
        <v>3</v>
      </c>
      <c r="H9" s="19">
        <v>1330.56</v>
      </c>
      <c r="I9" s="43" t="str">
        <f>"665"</f>
        <v>665</v>
      </c>
      <c r="J9" s="44"/>
      <c r="K9" s="44"/>
      <c r="L9" s="44"/>
    </row>
    <row r="10" ht="24.95" customHeight="1" spans="1:13">
      <c r="A10" s="16">
        <v>7</v>
      </c>
      <c r="B10" s="17" t="s">
        <v>17</v>
      </c>
      <c r="C10" s="18" t="str">
        <f>"13"</f>
        <v>13</v>
      </c>
      <c r="D10" s="19" t="str">
        <f t="shared" si="4"/>
        <v>0</v>
      </c>
      <c r="E10" s="19" t="str">
        <f t="shared" si="5"/>
        <v>0</v>
      </c>
      <c r="F10" s="9" t="s">
        <v>11</v>
      </c>
      <c r="G10" s="19" t="str">
        <f>"13"</f>
        <v>13</v>
      </c>
      <c r="H10" s="19" t="str">
        <f>"13993.78"</f>
        <v>13993.78</v>
      </c>
      <c r="I10" s="43" t="str">
        <f>"6996"</f>
        <v>6996</v>
      </c>
      <c r="J10" s="44"/>
      <c r="K10" s="44"/>
      <c r="L10" s="44"/>
      <c r="M10" s="44"/>
    </row>
    <row r="11" ht="24.95" customHeight="1" spans="1:13">
      <c r="A11" s="16">
        <v>8</v>
      </c>
      <c r="B11" s="17" t="s">
        <v>18</v>
      </c>
      <c r="C11" s="18" t="str">
        <f>"8"</f>
        <v>8</v>
      </c>
      <c r="D11" s="19" t="str">
        <f t="shared" si="4"/>
        <v>0</v>
      </c>
      <c r="E11" s="19" t="str">
        <f t="shared" si="5"/>
        <v>0</v>
      </c>
      <c r="F11" s="9" t="s">
        <v>11</v>
      </c>
      <c r="G11" s="19" t="str">
        <f>"8"</f>
        <v>8</v>
      </c>
      <c r="H11" s="19" t="str">
        <f>"12048.96"</f>
        <v>12048.96</v>
      </c>
      <c r="I11" s="43" t="str">
        <f>"6024"</f>
        <v>6024</v>
      </c>
      <c r="J11" s="44"/>
      <c r="K11" s="44"/>
      <c r="L11" s="44"/>
      <c r="M11" s="44"/>
    </row>
    <row r="12" ht="17.1" customHeight="1" spans="1:13">
      <c r="A12" s="16">
        <v>9</v>
      </c>
      <c r="B12" s="17" t="s">
        <v>19</v>
      </c>
      <c r="C12" s="18" t="str">
        <f>"11"</f>
        <v>11</v>
      </c>
      <c r="D12" s="19" t="str">
        <f t="shared" si="4"/>
        <v>0</v>
      </c>
      <c r="E12" s="19" t="str">
        <f t="shared" si="5"/>
        <v>0</v>
      </c>
      <c r="F12" s="9" t="s">
        <v>11</v>
      </c>
      <c r="G12" s="19" t="str">
        <f>"11"</f>
        <v>11</v>
      </c>
      <c r="H12" s="19" t="str">
        <f>"4621.76"</f>
        <v>4621.76</v>
      </c>
      <c r="I12" s="43" t="str">
        <f>"2310"</f>
        <v>2310</v>
      </c>
      <c r="J12" s="44"/>
      <c r="K12" s="44"/>
      <c r="L12" s="44"/>
      <c r="M12" s="44"/>
    </row>
    <row r="13" s="2" customFormat="1" ht="24.95" customHeight="1" spans="1:13">
      <c r="A13" s="16">
        <v>10</v>
      </c>
      <c r="B13" s="17" t="s">
        <v>20</v>
      </c>
      <c r="C13" s="18" t="str">
        <f>"132"</f>
        <v>132</v>
      </c>
      <c r="D13" s="19" t="str">
        <f t="shared" ref="D13:E13" si="6">"0"</f>
        <v>0</v>
      </c>
      <c r="E13" s="19" t="str">
        <f t="shared" si="6"/>
        <v>0</v>
      </c>
      <c r="F13" s="9" t="s">
        <v>11</v>
      </c>
      <c r="G13" s="19" t="str">
        <f>"132"</f>
        <v>132</v>
      </c>
      <c r="H13" s="19" t="str">
        <f>"62886.44"</f>
        <v>62886.44</v>
      </c>
      <c r="I13" s="43" t="s">
        <v>21</v>
      </c>
      <c r="J13" s="45"/>
      <c r="K13" s="45"/>
      <c r="L13" s="45"/>
      <c r="M13" s="45"/>
    </row>
    <row r="14" ht="24.95" customHeight="1" spans="1:13">
      <c r="A14" s="16">
        <v>11</v>
      </c>
      <c r="B14" s="17" t="s">
        <v>22</v>
      </c>
      <c r="C14" s="18" t="str">
        <f>"210"</f>
        <v>210</v>
      </c>
      <c r="D14" s="19" t="str">
        <f>"3"</f>
        <v>3</v>
      </c>
      <c r="E14" s="20">
        <v>1.42</v>
      </c>
      <c r="F14" s="9" t="s">
        <v>11</v>
      </c>
      <c r="G14" s="19" t="str">
        <f>"210"</f>
        <v>210</v>
      </c>
      <c r="H14" s="19" t="str">
        <f>"150119.54"</f>
        <v>150119.54</v>
      </c>
      <c r="I14" s="43" t="s">
        <v>23</v>
      </c>
      <c r="J14" s="44"/>
      <c r="K14" s="44"/>
      <c r="L14" s="44"/>
      <c r="M14" s="44"/>
    </row>
    <row r="15" ht="24.95" customHeight="1" spans="1:13">
      <c r="A15" s="16">
        <v>12</v>
      </c>
      <c r="B15" s="17" t="s">
        <v>24</v>
      </c>
      <c r="C15" s="18" t="str">
        <f>"15"</f>
        <v>15</v>
      </c>
      <c r="D15" s="19" t="str">
        <f t="shared" ref="D15:E15" si="7">"0"</f>
        <v>0</v>
      </c>
      <c r="E15" s="19" t="str">
        <f t="shared" si="7"/>
        <v>0</v>
      </c>
      <c r="F15" s="9" t="s">
        <v>11</v>
      </c>
      <c r="G15" s="19" t="str">
        <f>"15"</f>
        <v>15</v>
      </c>
      <c r="H15" s="19" t="str">
        <f>"5667.12"</f>
        <v>5667.12</v>
      </c>
      <c r="I15" s="43" t="str">
        <f>"2833"</f>
        <v>2833</v>
      </c>
      <c r="J15" s="44"/>
      <c r="K15" s="44"/>
      <c r="L15" s="44"/>
      <c r="M15" s="44"/>
    </row>
    <row r="16" ht="24.95" customHeight="1" spans="1:13">
      <c r="A16" s="16">
        <v>13</v>
      </c>
      <c r="B16" s="17" t="s">
        <v>25</v>
      </c>
      <c r="C16" s="18" t="str">
        <f>"34"</f>
        <v>34</v>
      </c>
      <c r="D16" s="19" t="str">
        <f t="shared" si="2"/>
        <v>0</v>
      </c>
      <c r="E16" s="19" t="str">
        <f t="shared" si="3"/>
        <v>0</v>
      </c>
      <c r="F16" s="9" t="s">
        <v>11</v>
      </c>
      <c r="G16" s="19" t="str">
        <f>"34"</f>
        <v>34</v>
      </c>
      <c r="H16" s="19" t="str">
        <f>"12534"</f>
        <v>12534</v>
      </c>
      <c r="I16" s="43" t="str">
        <f>"6267"</f>
        <v>6267</v>
      </c>
      <c r="J16" s="44"/>
      <c r="K16" s="44"/>
      <c r="L16" s="44"/>
      <c r="M16" s="44"/>
    </row>
    <row r="17" ht="24.95" customHeight="1" spans="1:13">
      <c r="A17" s="16">
        <v>14</v>
      </c>
      <c r="B17" s="17" t="s">
        <v>26</v>
      </c>
      <c r="C17" s="18" t="str">
        <f>"25"</f>
        <v>25</v>
      </c>
      <c r="D17" s="19" t="str">
        <f t="shared" ref="D17:E17" si="8">"0"</f>
        <v>0</v>
      </c>
      <c r="E17" s="19" t="str">
        <f t="shared" si="8"/>
        <v>0</v>
      </c>
      <c r="F17" s="9" t="s">
        <v>11</v>
      </c>
      <c r="G17" s="19" t="str">
        <f>"25"</f>
        <v>25</v>
      </c>
      <c r="H17" s="19" t="str">
        <f>"9322.8"</f>
        <v>9322.8</v>
      </c>
      <c r="I17" s="43" t="str">
        <f>"4661"</f>
        <v>4661</v>
      </c>
      <c r="J17" s="44"/>
      <c r="K17" s="44"/>
      <c r="L17" s="44"/>
      <c r="M17" s="44"/>
    </row>
    <row r="18" ht="24.95" customHeight="1" spans="1:13">
      <c r="A18" s="16">
        <v>15</v>
      </c>
      <c r="B18" s="21" t="s">
        <v>27</v>
      </c>
      <c r="C18" s="22">
        <v>3451</v>
      </c>
      <c r="D18" s="23" t="s">
        <v>28</v>
      </c>
      <c r="E18" s="23" t="s">
        <v>28</v>
      </c>
      <c r="F18" s="24" t="s">
        <v>11</v>
      </c>
      <c r="G18" s="23" t="s">
        <v>29</v>
      </c>
      <c r="H18" s="23" t="s">
        <v>30</v>
      </c>
      <c r="I18" s="46" t="s">
        <v>31</v>
      </c>
      <c r="K18" s="44"/>
      <c r="L18" s="44"/>
      <c r="M18" s="44"/>
    </row>
    <row r="19" ht="24.95" customHeight="1" spans="1:13">
      <c r="A19" s="16">
        <v>16</v>
      </c>
      <c r="B19" s="21" t="s">
        <v>32</v>
      </c>
      <c r="C19" s="22">
        <v>81</v>
      </c>
      <c r="D19" s="23" t="s">
        <v>28</v>
      </c>
      <c r="E19" s="23" t="s">
        <v>28</v>
      </c>
      <c r="F19" s="24" t="s">
        <v>11</v>
      </c>
      <c r="G19" s="23" t="s">
        <v>33</v>
      </c>
      <c r="H19" s="23" t="s">
        <v>34</v>
      </c>
      <c r="I19" s="46" t="s">
        <v>35</v>
      </c>
      <c r="K19" s="44"/>
      <c r="L19" s="44"/>
      <c r="M19" s="44"/>
    </row>
    <row r="20" ht="24.95" customHeight="1" spans="1:13">
      <c r="A20" s="16">
        <v>17</v>
      </c>
      <c r="B20" s="21" t="s">
        <v>36</v>
      </c>
      <c r="C20" s="22">
        <v>44</v>
      </c>
      <c r="D20" s="23" t="s">
        <v>28</v>
      </c>
      <c r="E20" s="23" t="s">
        <v>28</v>
      </c>
      <c r="F20" s="24" t="s">
        <v>11</v>
      </c>
      <c r="G20" s="23" t="s">
        <v>37</v>
      </c>
      <c r="H20" s="23" t="s">
        <v>38</v>
      </c>
      <c r="I20" s="46" t="s">
        <v>39</v>
      </c>
      <c r="K20" s="44"/>
      <c r="L20" s="44"/>
      <c r="M20" s="44"/>
    </row>
    <row r="21" ht="24.95" customHeight="1" spans="1:13">
      <c r="A21" s="16">
        <v>18</v>
      </c>
      <c r="B21" s="21" t="s">
        <v>40</v>
      </c>
      <c r="C21" s="22">
        <v>70</v>
      </c>
      <c r="D21" s="23" t="s">
        <v>28</v>
      </c>
      <c r="E21" s="23" t="s">
        <v>28</v>
      </c>
      <c r="F21" s="24" t="s">
        <v>11</v>
      </c>
      <c r="G21" s="23" t="s">
        <v>41</v>
      </c>
      <c r="H21" s="23" t="s">
        <v>42</v>
      </c>
      <c r="I21" s="46" t="s">
        <v>43</v>
      </c>
      <c r="K21" s="44"/>
      <c r="L21" s="44"/>
      <c r="M21" s="44"/>
    </row>
    <row r="22" spans="1:13">
      <c r="A22" s="16">
        <v>19</v>
      </c>
      <c r="B22" s="21" t="s">
        <v>44</v>
      </c>
      <c r="C22" s="22">
        <v>214</v>
      </c>
      <c r="D22" s="23" t="s">
        <v>28</v>
      </c>
      <c r="E22" s="23" t="s">
        <v>28</v>
      </c>
      <c r="F22" s="24" t="s">
        <v>11</v>
      </c>
      <c r="G22" s="23" t="s">
        <v>45</v>
      </c>
      <c r="H22" s="23" t="s">
        <v>46</v>
      </c>
      <c r="I22" s="46" t="s">
        <v>47</v>
      </c>
      <c r="K22" s="44"/>
      <c r="L22" s="44"/>
      <c r="M22" s="44"/>
    </row>
    <row r="23" ht="24.95" customHeight="1" spans="1:13">
      <c r="A23" s="16">
        <v>20</v>
      </c>
      <c r="B23" s="21" t="s">
        <v>48</v>
      </c>
      <c r="C23" s="22">
        <v>133</v>
      </c>
      <c r="D23" s="23" t="s">
        <v>28</v>
      </c>
      <c r="E23" s="23" t="s">
        <v>28</v>
      </c>
      <c r="F23" s="24" t="s">
        <v>11</v>
      </c>
      <c r="G23" s="23" t="s">
        <v>49</v>
      </c>
      <c r="H23" s="23" t="s">
        <v>50</v>
      </c>
      <c r="I23" s="46" t="s">
        <v>51</v>
      </c>
      <c r="K23" s="44"/>
      <c r="L23" s="44"/>
      <c r="M23" s="44"/>
    </row>
    <row r="24" ht="24.95" customHeight="1" spans="1:13">
      <c r="A24" s="16">
        <v>21</v>
      </c>
      <c r="B24" s="21" t="s">
        <v>52</v>
      </c>
      <c r="C24" s="22">
        <v>170</v>
      </c>
      <c r="D24" s="23" t="s">
        <v>28</v>
      </c>
      <c r="E24" s="23" t="s">
        <v>28</v>
      </c>
      <c r="F24" s="24" t="s">
        <v>11</v>
      </c>
      <c r="G24" s="23" t="s">
        <v>53</v>
      </c>
      <c r="H24" s="23" t="s">
        <v>54</v>
      </c>
      <c r="I24" s="46" t="s">
        <v>55</v>
      </c>
      <c r="K24" s="44"/>
      <c r="L24" s="44"/>
      <c r="M24" s="44"/>
    </row>
    <row r="25" ht="24.95" customHeight="1" spans="1:13">
      <c r="A25" s="16">
        <v>22</v>
      </c>
      <c r="B25" s="21" t="s">
        <v>56</v>
      </c>
      <c r="C25" s="22">
        <v>795</v>
      </c>
      <c r="D25" s="23" t="s">
        <v>28</v>
      </c>
      <c r="E25" s="23" t="s">
        <v>28</v>
      </c>
      <c r="F25" s="24" t="s">
        <v>11</v>
      </c>
      <c r="G25" s="23" t="s">
        <v>57</v>
      </c>
      <c r="H25" s="23" t="s">
        <v>58</v>
      </c>
      <c r="I25" s="46" t="s">
        <v>59</v>
      </c>
      <c r="K25" s="44"/>
      <c r="L25" s="44"/>
      <c r="M25" s="44"/>
    </row>
    <row r="26" ht="24.95" customHeight="1" spans="1:13">
      <c r="A26" s="16">
        <v>23</v>
      </c>
      <c r="B26" s="21" t="s">
        <v>60</v>
      </c>
      <c r="C26" s="22">
        <v>184</v>
      </c>
      <c r="D26" s="23" t="s">
        <v>28</v>
      </c>
      <c r="E26" s="23" t="s">
        <v>28</v>
      </c>
      <c r="F26" s="24" t="s">
        <v>11</v>
      </c>
      <c r="G26" s="23" t="s">
        <v>61</v>
      </c>
      <c r="H26" s="23" t="s">
        <v>62</v>
      </c>
      <c r="I26" s="46" t="s">
        <v>63</v>
      </c>
      <c r="K26" s="44"/>
      <c r="L26" s="44"/>
      <c r="M26" s="44"/>
    </row>
    <row r="27" ht="24.95" customHeight="1" spans="1:13">
      <c r="A27" s="16">
        <v>24</v>
      </c>
      <c r="B27" s="21" t="s">
        <v>64</v>
      </c>
      <c r="C27" s="22">
        <v>357</v>
      </c>
      <c r="D27" s="23" t="s">
        <v>28</v>
      </c>
      <c r="E27" s="23" t="s">
        <v>28</v>
      </c>
      <c r="F27" s="24" t="s">
        <v>11</v>
      </c>
      <c r="G27" s="23" t="s">
        <v>65</v>
      </c>
      <c r="H27" s="23" t="s">
        <v>66</v>
      </c>
      <c r="I27" s="46" t="s">
        <v>67</v>
      </c>
      <c r="K27" s="44"/>
      <c r="L27" s="44"/>
      <c r="M27" s="44"/>
    </row>
    <row r="28" ht="24.95" customHeight="1" spans="1:13">
      <c r="A28" s="16">
        <v>25</v>
      </c>
      <c r="B28" s="21" t="s">
        <v>68</v>
      </c>
      <c r="C28" s="22">
        <v>97</v>
      </c>
      <c r="D28" s="23" t="s">
        <v>28</v>
      </c>
      <c r="E28" s="23" t="s">
        <v>28</v>
      </c>
      <c r="F28" s="24" t="s">
        <v>11</v>
      </c>
      <c r="G28" s="23" t="s">
        <v>69</v>
      </c>
      <c r="H28" s="23" t="s">
        <v>70</v>
      </c>
      <c r="I28" s="46" t="s">
        <v>71</v>
      </c>
      <c r="K28" s="44"/>
      <c r="L28" s="44"/>
      <c r="M28" s="44"/>
    </row>
    <row r="29" spans="1:13">
      <c r="A29" s="16">
        <v>26</v>
      </c>
      <c r="B29" s="21" t="s">
        <v>72</v>
      </c>
      <c r="C29" s="22">
        <v>544</v>
      </c>
      <c r="D29" s="23" t="s">
        <v>73</v>
      </c>
      <c r="E29" s="25">
        <v>0.73</v>
      </c>
      <c r="F29" s="24" t="s">
        <v>11</v>
      </c>
      <c r="G29" s="23" t="s">
        <v>74</v>
      </c>
      <c r="H29" s="23" t="s">
        <v>75</v>
      </c>
      <c r="I29" s="46" t="s">
        <v>76</v>
      </c>
      <c r="K29" s="44"/>
      <c r="L29" s="44"/>
      <c r="M29" s="44"/>
    </row>
    <row r="30" ht="24.95" customHeight="1" spans="1:13">
      <c r="A30" s="16">
        <v>27</v>
      </c>
      <c r="B30" s="21" t="s">
        <v>77</v>
      </c>
      <c r="C30" s="22">
        <v>15</v>
      </c>
      <c r="D30" s="23" t="s">
        <v>28</v>
      </c>
      <c r="E30" s="23" t="s">
        <v>28</v>
      </c>
      <c r="F30" s="24" t="s">
        <v>11</v>
      </c>
      <c r="G30" s="23" t="s">
        <v>78</v>
      </c>
      <c r="H30" s="23" t="s">
        <v>79</v>
      </c>
      <c r="I30" s="46" t="s">
        <v>80</v>
      </c>
      <c r="K30" s="44"/>
      <c r="L30" s="44"/>
      <c r="M30" s="44"/>
    </row>
    <row r="31" ht="24.95" customHeight="1" spans="1:13">
      <c r="A31" s="16">
        <v>28</v>
      </c>
      <c r="B31" s="21" t="s">
        <v>81</v>
      </c>
      <c r="C31" s="22">
        <v>11</v>
      </c>
      <c r="D31" s="23" t="s">
        <v>28</v>
      </c>
      <c r="E31" s="23" t="s">
        <v>28</v>
      </c>
      <c r="F31" s="24" t="s">
        <v>11</v>
      </c>
      <c r="G31" s="23" t="s">
        <v>82</v>
      </c>
      <c r="H31" s="23" t="s">
        <v>83</v>
      </c>
      <c r="I31" s="46" t="s">
        <v>84</v>
      </c>
      <c r="K31" s="44"/>
      <c r="L31" s="44"/>
      <c r="M31" s="44"/>
    </row>
    <row r="32" spans="1:13">
      <c r="A32" s="16">
        <v>29</v>
      </c>
      <c r="B32" s="21" t="s">
        <v>85</v>
      </c>
      <c r="C32" s="22">
        <v>24</v>
      </c>
      <c r="D32" s="23" t="s">
        <v>28</v>
      </c>
      <c r="E32" s="23" t="s">
        <v>28</v>
      </c>
      <c r="F32" s="24" t="s">
        <v>11</v>
      </c>
      <c r="G32" s="23" t="s">
        <v>86</v>
      </c>
      <c r="H32" s="23" t="s">
        <v>87</v>
      </c>
      <c r="I32" s="46" t="s">
        <v>88</v>
      </c>
      <c r="K32" s="44"/>
      <c r="L32" s="44"/>
      <c r="M32" s="44"/>
    </row>
    <row r="33" ht="24.95" customHeight="1" spans="1:13">
      <c r="A33" s="16">
        <v>30</v>
      </c>
      <c r="B33" s="21" t="s">
        <v>89</v>
      </c>
      <c r="C33" s="22">
        <v>22</v>
      </c>
      <c r="D33" s="23" t="s">
        <v>28</v>
      </c>
      <c r="E33" s="23" t="s">
        <v>28</v>
      </c>
      <c r="F33" s="24" t="s">
        <v>11</v>
      </c>
      <c r="G33" s="23" t="s">
        <v>90</v>
      </c>
      <c r="H33" s="23" t="s">
        <v>91</v>
      </c>
      <c r="I33" s="46" t="s">
        <v>92</v>
      </c>
      <c r="K33" s="44"/>
      <c r="L33" s="44"/>
      <c r="M33" s="44"/>
    </row>
    <row r="34" ht="24.95" customHeight="1" spans="1:13">
      <c r="A34" s="16">
        <v>31</v>
      </c>
      <c r="B34" s="21" t="s">
        <v>93</v>
      </c>
      <c r="C34" s="22">
        <v>93</v>
      </c>
      <c r="D34" s="23" t="s">
        <v>28</v>
      </c>
      <c r="E34" s="23" t="s">
        <v>28</v>
      </c>
      <c r="F34" s="24" t="s">
        <v>11</v>
      </c>
      <c r="G34" s="23" t="s">
        <v>94</v>
      </c>
      <c r="H34" s="23" t="s">
        <v>95</v>
      </c>
      <c r="I34" s="46" t="s">
        <v>96</v>
      </c>
      <c r="K34" s="44"/>
      <c r="L34" s="44"/>
      <c r="M34" s="44"/>
    </row>
    <row r="35" ht="24.95" customHeight="1" spans="1:13">
      <c r="A35" s="16">
        <v>32</v>
      </c>
      <c r="B35" s="21" t="s">
        <v>97</v>
      </c>
      <c r="C35" s="22">
        <v>635</v>
      </c>
      <c r="D35" s="23" t="s">
        <v>98</v>
      </c>
      <c r="E35" s="25">
        <v>0.15</v>
      </c>
      <c r="F35" s="24" t="s">
        <v>11</v>
      </c>
      <c r="G35" s="23" t="s">
        <v>99</v>
      </c>
      <c r="H35" s="23" t="s">
        <v>100</v>
      </c>
      <c r="I35" s="46" t="s">
        <v>101</v>
      </c>
      <c r="K35" s="44"/>
      <c r="L35" s="44"/>
      <c r="M35" s="44"/>
    </row>
    <row r="36" ht="24.95" customHeight="1" spans="1:13">
      <c r="A36" s="16">
        <v>33</v>
      </c>
      <c r="B36" s="21" t="s">
        <v>102</v>
      </c>
      <c r="C36" s="22">
        <v>137</v>
      </c>
      <c r="D36" s="23" t="s">
        <v>98</v>
      </c>
      <c r="E36" s="25">
        <v>0.72</v>
      </c>
      <c r="F36" s="24" t="s">
        <v>11</v>
      </c>
      <c r="G36" s="23" t="s">
        <v>103</v>
      </c>
      <c r="H36" s="23" t="s">
        <v>104</v>
      </c>
      <c r="I36" s="46" t="s">
        <v>105</v>
      </c>
      <c r="K36" s="44"/>
      <c r="L36" s="44"/>
      <c r="M36" s="44"/>
    </row>
    <row r="37" spans="1:13">
      <c r="A37" s="16">
        <v>34</v>
      </c>
      <c r="B37" s="21" t="s">
        <v>106</v>
      </c>
      <c r="C37" s="22">
        <v>95</v>
      </c>
      <c r="D37" s="23" t="s">
        <v>28</v>
      </c>
      <c r="E37" s="23" t="s">
        <v>28</v>
      </c>
      <c r="F37" s="24" t="s">
        <v>11</v>
      </c>
      <c r="G37" s="23" t="s">
        <v>107</v>
      </c>
      <c r="H37" s="23" t="s">
        <v>108</v>
      </c>
      <c r="I37" s="46" t="s">
        <v>109</v>
      </c>
      <c r="K37" s="44"/>
      <c r="L37" s="44"/>
      <c r="M37" s="44"/>
    </row>
    <row r="38" ht="24.95" customHeight="1" spans="1:13">
      <c r="A38" s="16">
        <v>35</v>
      </c>
      <c r="B38" s="21" t="s">
        <v>110</v>
      </c>
      <c r="C38" s="22">
        <v>7</v>
      </c>
      <c r="D38" s="23" t="s">
        <v>28</v>
      </c>
      <c r="E38" s="23" t="s">
        <v>28</v>
      </c>
      <c r="F38" s="24" t="s">
        <v>11</v>
      </c>
      <c r="G38" s="23" t="s">
        <v>111</v>
      </c>
      <c r="H38" s="23" t="s">
        <v>112</v>
      </c>
      <c r="I38" s="46" t="s">
        <v>113</v>
      </c>
      <c r="K38" s="44"/>
      <c r="L38" s="44"/>
      <c r="M38" s="44"/>
    </row>
    <row r="39" ht="24.95" customHeight="1" spans="1:13">
      <c r="A39" s="16">
        <v>36</v>
      </c>
      <c r="B39" s="21" t="s">
        <v>114</v>
      </c>
      <c r="C39" s="22">
        <v>23</v>
      </c>
      <c r="D39" s="23" t="s">
        <v>28</v>
      </c>
      <c r="E39" s="23" t="s">
        <v>28</v>
      </c>
      <c r="F39" s="24" t="s">
        <v>11</v>
      </c>
      <c r="G39" s="23" t="s">
        <v>115</v>
      </c>
      <c r="H39" s="23" t="s">
        <v>116</v>
      </c>
      <c r="I39" s="46" t="s">
        <v>117</v>
      </c>
      <c r="K39" s="44"/>
      <c r="L39" s="44"/>
      <c r="M39" s="44"/>
    </row>
    <row r="40" ht="24.95" customHeight="1" spans="1:13">
      <c r="A40" s="26">
        <v>37</v>
      </c>
      <c r="B40" s="21" t="s">
        <v>118</v>
      </c>
      <c r="C40" s="22">
        <v>30</v>
      </c>
      <c r="D40" s="23" t="s">
        <v>28</v>
      </c>
      <c r="E40" s="23" t="s">
        <v>28</v>
      </c>
      <c r="F40" s="24" t="s">
        <v>11</v>
      </c>
      <c r="G40" s="23" t="s">
        <v>119</v>
      </c>
      <c r="H40" s="23" t="s">
        <v>120</v>
      </c>
      <c r="I40" s="46" t="s">
        <v>121</v>
      </c>
      <c r="K40" s="44"/>
      <c r="L40" s="44"/>
      <c r="M40" s="44"/>
    </row>
    <row r="41" ht="24.95" customHeight="1" spans="1:13">
      <c r="A41" s="16">
        <v>38</v>
      </c>
      <c r="B41" s="27" t="s">
        <v>122</v>
      </c>
      <c r="C41" s="28">
        <v>473</v>
      </c>
      <c r="D41" s="29" t="s">
        <v>28</v>
      </c>
      <c r="E41" s="29" t="s">
        <v>28</v>
      </c>
      <c r="F41" s="30" t="s">
        <v>11</v>
      </c>
      <c r="G41" s="29" t="s">
        <v>123</v>
      </c>
      <c r="H41" s="29" t="s">
        <v>124</v>
      </c>
      <c r="I41" s="47" t="s">
        <v>125</v>
      </c>
      <c r="K41" s="44"/>
      <c r="L41" s="44"/>
      <c r="M41" s="44"/>
    </row>
    <row r="42" ht="24.95" customHeight="1" spans="1:13">
      <c r="A42" s="16">
        <v>39</v>
      </c>
      <c r="B42" s="27" t="s">
        <v>126</v>
      </c>
      <c r="C42" s="28">
        <v>54</v>
      </c>
      <c r="D42" s="29" t="s">
        <v>28</v>
      </c>
      <c r="E42" s="29" t="s">
        <v>28</v>
      </c>
      <c r="F42" s="31" t="s">
        <v>11</v>
      </c>
      <c r="G42" s="29" t="s">
        <v>127</v>
      </c>
      <c r="H42" s="29" t="s">
        <v>128</v>
      </c>
      <c r="I42" s="47" t="s">
        <v>129</v>
      </c>
      <c r="K42" s="44"/>
      <c r="L42" s="44"/>
      <c r="M42" s="44"/>
    </row>
    <row r="43" ht="24.95" customHeight="1" spans="1:13">
      <c r="A43" s="16">
        <v>40</v>
      </c>
      <c r="B43" s="27" t="s">
        <v>130</v>
      </c>
      <c r="C43" s="28">
        <v>172</v>
      </c>
      <c r="D43" s="29" t="s">
        <v>98</v>
      </c>
      <c r="E43" s="32">
        <v>0.58</v>
      </c>
      <c r="F43" s="31" t="s">
        <v>11</v>
      </c>
      <c r="G43" s="29" t="s">
        <v>131</v>
      </c>
      <c r="H43" s="29" t="s">
        <v>132</v>
      </c>
      <c r="I43" s="47" t="s">
        <v>133</v>
      </c>
      <c r="K43" s="44"/>
      <c r="L43" s="44"/>
      <c r="M43" s="44"/>
    </row>
    <row r="44" ht="24.95" customHeight="1" spans="1:13">
      <c r="A44" s="16">
        <v>41</v>
      </c>
      <c r="B44" s="27" t="s">
        <v>134</v>
      </c>
      <c r="C44" s="28">
        <v>48</v>
      </c>
      <c r="D44" s="29" t="s">
        <v>28</v>
      </c>
      <c r="E44" s="29" t="s">
        <v>28</v>
      </c>
      <c r="F44" s="31" t="s">
        <v>11</v>
      </c>
      <c r="G44" s="29" t="s">
        <v>135</v>
      </c>
      <c r="H44" s="29" t="s">
        <v>136</v>
      </c>
      <c r="I44" s="47" t="s">
        <v>137</v>
      </c>
      <c r="K44" s="44"/>
      <c r="L44" s="44"/>
      <c r="M44" s="44"/>
    </row>
    <row r="45" ht="24.95" customHeight="1" spans="1:13">
      <c r="A45" s="16">
        <v>42</v>
      </c>
      <c r="B45" s="27" t="s">
        <v>138</v>
      </c>
      <c r="C45" s="28">
        <v>68</v>
      </c>
      <c r="D45" s="29" t="s">
        <v>28</v>
      </c>
      <c r="E45" s="29" t="s">
        <v>28</v>
      </c>
      <c r="F45" s="31" t="s">
        <v>11</v>
      </c>
      <c r="G45" s="29" t="s">
        <v>139</v>
      </c>
      <c r="H45" s="29" t="s">
        <v>140</v>
      </c>
      <c r="I45" s="47" t="s">
        <v>141</v>
      </c>
      <c r="K45" s="44"/>
      <c r="L45" s="44"/>
      <c r="M45" s="44"/>
    </row>
    <row r="46" ht="24.95" customHeight="1" spans="1:13">
      <c r="A46" s="16">
        <v>43</v>
      </c>
      <c r="B46" s="27" t="s">
        <v>142</v>
      </c>
      <c r="C46" s="28">
        <v>105</v>
      </c>
      <c r="D46" s="29" t="s">
        <v>28</v>
      </c>
      <c r="E46" s="29" t="s">
        <v>28</v>
      </c>
      <c r="F46" s="31" t="s">
        <v>11</v>
      </c>
      <c r="G46" s="29" t="s">
        <v>143</v>
      </c>
      <c r="H46" s="29" t="s">
        <v>144</v>
      </c>
      <c r="I46" s="47" t="s">
        <v>145</v>
      </c>
      <c r="K46" s="44"/>
      <c r="L46" s="44"/>
      <c r="M46" s="44"/>
    </row>
    <row r="47" spans="1:13">
      <c r="A47" s="16">
        <v>44</v>
      </c>
      <c r="B47" s="27" t="s">
        <v>146</v>
      </c>
      <c r="C47" s="28">
        <v>26</v>
      </c>
      <c r="D47" s="29" t="s">
        <v>28</v>
      </c>
      <c r="E47" s="29" t="s">
        <v>28</v>
      </c>
      <c r="F47" s="31" t="s">
        <v>11</v>
      </c>
      <c r="G47" s="29" t="s">
        <v>147</v>
      </c>
      <c r="H47" s="29" t="s">
        <v>148</v>
      </c>
      <c r="I47" s="47" t="s">
        <v>149</v>
      </c>
      <c r="K47" s="44"/>
      <c r="L47" s="44"/>
      <c r="M47" s="44"/>
    </row>
    <row r="48" spans="1:13">
      <c r="A48" s="16">
        <v>45</v>
      </c>
      <c r="B48" s="27" t="s">
        <v>150</v>
      </c>
      <c r="C48" s="28">
        <v>168</v>
      </c>
      <c r="D48" s="29" t="s">
        <v>28</v>
      </c>
      <c r="E48" s="29" t="s">
        <v>28</v>
      </c>
      <c r="F48" s="31" t="s">
        <v>11</v>
      </c>
      <c r="G48" s="29" t="s">
        <v>151</v>
      </c>
      <c r="H48" s="29" t="s">
        <v>152</v>
      </c>
      <c r="I48" s="47" t="s">
        <v>153</v>
      </c>
      <c r="K48" s="44"/>
      <c r="L48" s="44"/>
      <c r="M48" s="44"/>
    </row>
    <row r="49" spans="1:13">
      <c r="A49" s="16">
        <v>46</v>
      </c>
      <c r="B49" s="27" t="s">
        <v>154</v>
      </c>
      <c r="C49" s="28">
        <v>121</v>
      </c>
      <c r="D49" s="29" t="s">
        <v>28</v>
      </c>
      <c r="E49" s="29" t="s">
        <v>28</v>
      </c>
      <c r="F49" s="31" t="s">
        <v>11</v>
      </c>
      <c r="G49" s="29" t="s">
        <v>155</v>
      </c>
      <c r="H49" s="29" t="s">
        <v>156</v>
      </c>
      <c r="I49" s="47" t="s">
        <v>157</v>
      </c>
      <c r="K49" s="44"/>
      <c r="L49" s="44"/>
      <c r="M49" s="44"/>
    </row>
    <row r="50" ht="20.1" customHeight="1" spans="1:13">
      <c r="A50" s="16">
        <v>47</v>
      </c>
      <c r="B50" s="27" t="s">
        <v>158</v>
      </c>
      <c r="C50" s="28">
        <v>5</v>
      </c>
      <c r="D50" s="29" t="s">
        <v>28</v>
      </c>
      <c r="E50" s="29" t="s">
        <v>28</v>
      </c>
      <c r="F50" s="31" t="s">
        <v>11</v>
      </c>
      <c r="G50" s="29">
        <v>5</v>
      </c>
      <c r="H50" s="29">
        <v>2142.6</v>
      </c>
      <c r="I50" s="47" t="s">
        <v>159</v>
      </c>
      <c r="L50" s="44"/>
      <c r="M50" s="44"/>
    </row>
    <row r="51" spans="1:13">
      <c r="A51" s="16">
        <v>48</v>
      </c>
      <c r="B51" s="27" t="s">
        <v>160</v>
      </c>
      <c r="C51" s="28">
        <v>10</v>
      </c>
      <c r="D51" s="29" t="s">
        <v>28</v>
      </c>
      <c r="E51" s="29" t="s">
        <v>28</v>
      </c>
      <c r="F51" s="31" t="s">
        <v>11</v>
      </c>
      <c r="G51" s="29" t="s">
        <v>161</v>
      </c>
      <c r="H51" s="29" t="s">
        <v>162</v>
      </c>
      <c r="I51" s="47" t="s">
        <v>163</v>
      </c>
      <c r="K51" s="44"/>
      <c r="L51" s="44"/>
      <c r="M51" s="44"/>
    </row>
    <row r="52" spans="1:13">
      <c r="A52" s="16">
        <v>49</v>
      </c>
      <c r="B52" s="33" t="s">
        <v>164</v>
      </c>
      <c r="C52" s="34">
        <v>32</v>
      </c>
      <c r="D52" s="35" t="s">
        <v>28</v>
      </c>
      <c r="E52" s="35" t="s">
        <v>28</v>
      </c>
      <c r="F52" s="36" t="s">
        <v>11</v>
      </c>
      <c r="G52" s="35" t="s">
        <v>165</v>
      </c>
      <c r="H52" s="35" t="s">
        <v>166</v>
      </c>
      <c r="I52" s="48" t="s">
        <v>167</v>
      </c>
      <c r="K52" s="44"/>
      <c r="L52" s="44"/>
      <c r="M52" s="44"/>
    </row>
    <row r="53" spans="1:13">
      <c r="A53" s="16">
        <v>50</v>
      </c>
      <c r="B53" s="37" t="s">
        <v>168</v>
      </c>
      <c r="C53" s="38">
        <v>63</v>
      </c>
      <c r="D53" s="39" t="s">
        <v>28</v>
      </c>
      <c r="E53" s="39" t="s">
        <v>28</v>
      </c>
      <c r="F53" s="40" t="s">
        <v>11</v>
      </c>
      <c r="G53" s="39" t="s">
        <v>169</v>
      </c>
      <c r="H53" s="39" t="s">
        <v>170</v>
      </c>
      <c r="I53" s="49" t="s">
        <v>171</v>
      </c>
      <c r="J53" s="50"/>
      <c r="K53" s="51"/>
      <c r="L53" s="51"/>
      <c r="M53" s="51"/>
    </row>
    <row r="54" ht="24.95" customHeight="1" spans="1:13">
      <c r="A54" s="16"/>
      <c r="B54" s="10" t="s">
        <v>172</v>
      </c>
      <c r="C54" s="18">
        <v>9098</v>
      </c>
      <c r="D54" s="19"/>
      <c r="E54" s="20"/>
      <c r="F54" s="9"/>
      <c r="G54" s="19">
        <v>9098</v>
      </c>
      <c r="H54" s="19">
        <v>5340572.71</v>
      </c>
      <c r="I54" s="43">
        <v>2670260</v>
      </c>
      <c r="L54" s="6"/>
      <c r="M54" s="44"/>
    </row>
    <row r="55" spans="13:13">
      <c r="M55" s="44"/>
    </row>
    <row r="56" spans="13:13">
      <c r="M56" s="44"/>
    </row>
    <row r="57" spans="13:13">
      <c r="M57" s="44"/>
    </row>
    <row r="58" spans="13:13">
      <c r="M58" s="44"/>
    </row>
    <row r="59" spans="13:13">
      <c r="M59" s="44"/>
    </row>
    <row r="60" spans="13:13">
      <c r="M60" s="44"/>
    </row>
    <row r="61" spans="13:13">
      <c r="M61" s="44"/>
    </row>
    <row r="62" spans="13:13">
      <c r="M62" s="44"/>
    </row>
    <row r="63" spans="13:13">
      <c r="M63" s="44"/>
    </row>
    <row r="64" spans="13:13">
      <c r="M64" s="44"/>
    </row>
    <row r="65" spans="13:13">
      <c r="M65" s="44"/>
    </row>
    <row r="66" spans="13:13">
      <c r="M66" s="44"/>
    </row>
    <row r="67" spans="13:13">
      <c r="M67" s="44"/>
    </row>
    <row r="68" spans="13:13">
      <c r="M68" s="44"/>
    </row>
    <row r="69" spans="13:13">
      <c r="M69" s="44"/>
    </row>
    <row r="70" spans="13:13">
      <c r="M70" s="44"/>
    </row>
    <row r="71" spans="13:13">
      <c r="M71" s="44"/>
    </row>
    <row r="72" spans="13:13">
      <c r="M72" s="44"/>
    </row>
    <row r="73" spans="13:13">
      <c r="M73" s="44"/>
    </row>
    <row r="74" spans="13:13">
      <c r="M74" s="44"/>
    </row>
    <row r="75" spans="13:13">
      <c r="M75" s="44"/>
    </row>
    <row r="76" spans="13:13">
      <c r="M76" s="44"/>
    </row>
    <row r="77" spans="13:13">
      <c r="M77" s="44"/>
    </row>
    <row r="78" spans="13:13">
      <c r="M78" s="44"/>
    </row>
    <row r="79" spans="13:13">
      <c r="M79" s="44"/>
    </row>
    <row r="80" spans="13:13">
      <c r="M80" s="44"/>
    </row>
    <row r="81" spans="13:13">
      <c r="M81" s="44"/>
    </row>
    <row r="82" spans="13:13">
      <c r="M82" s="44"/>
    </row>
    <row r="83" spans="13:13">
      <c r="M83" s="44"/>
    </row>
    <row r="84" spans="13:13">
      <c r="M84" s="44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2:B3">
    <cfRule type="duplicateValues" dxfId="0" priority="2"/>
  </conditionalFormatting>
  <pageMargins left="0.751388888888889" right="0.751388888888889" top="0.409027777777778" bottom="0.409027777777778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市失保处曹洁</cp:lastModifiedBy>
  <dcterms:created xsi:type="dcterms:W3CDTF">1996-12-17T01:32:00Z</dcterms:created>
  <cp:lastPrinted>2017-12-02T07:02:00Z</cp:lastPrinted>
  <dcterms:modified xsi:type="dcterms:W3CDTF">2019-07-15T02:55:53Z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